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682d773df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4e06b99e7c54369"/>
    <x:sheet xmlns:r="http://schemas.openxmlformats.org/officeDocument/2006/relationships" name="Wycena" sheetId="2" r:id="R8b34fb40232e4b12"/>
    <x:sheet xmlns:r="http://schemas.openxmlformats.org/officeDocument/2006/relationships" name="Koszty" sheetId="3" r:id="Rc94ee7f6a6bf4852"/>
    <x:sheet xmlns:r="http://schemas.openxmlformats.org/officeDocument/2006/relationships" name="Oferta" sheetId="5" r:id="R23832ed03d5f4aec"/>
  </x:sheets>
</x:workbook>
</file>

<file path=xl/comments1.xml><?xml version="1.0" encoding="utf-8"?>
<x:comments xmlns:x="http://schemas.openxmlformats.org/spreadsheetml/2006/main">
  <x:authors>
    <x:author>tc={7AEEDC4B-0F97-4A38-8674-6EE8038F0A52}</x:author>
  </x:authors>
  <x:commentList>
    <x:comment ref="B1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Założenie użytkownika: minimalny wynik w zł, po kosztach wydarzenia i buforze; bez nieujętych kosztów firmy.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&quot; zł&quot;;[Red](#,##0.00)&quot; zł&quot;;&quot;–&quot;"/>
    <x:numFmt numFmtId="201" formatCode="@"/>
    <x:numFmt numFmtId="202" formatCode="0"/>
    <x:numFmt numFmtId="203" formatCode="0.0"/>
    <x:numFmt numFmtId="204" formatCode="0.0%"/>
    <x:numFmt numFmtId="205" formatCode="0%"/>
  </x:numFmts>
  <x:fonts count="17">
    <x:font>
      <x:sz val="11"/>
      <x:name val="Carlito"/>
    </x:font>
    <x:font>
      <x:sz val="11"/>
      <x:color rgb="FF17324D"/>
      <x:name val="Calibri"/>
    </x:font>
    <x:font>
      <x:b/>
      <x:sz val="12"/>
      <x:color rgb="FFFFFFFF"/>
      <x:name val="Calibri"/>
    </x:font>
    <x:font>
      <x:sz val="10"/>
      <x:color rgb="FF526775"/>
      <x:name val="Calibri"/>
    </x:font>
    <x:font>
      <x:sz val="11"/>
      <x:color rgb="FF1658A0"/>
      <x:name val="Calibri"/>
    </x:font>
    <x:font>
      <x:b/>
      <x:sz val="11"/>
      <x:color rgb="FF087F8C"/>
      <x:name val="Calibri"/>
    </x:font>
    <x:font>
      <x:b/>
      <x:sz val="10"/>
      <x:color rgb="FF087F8C"/>
      <x:name val="Calibri"/>
    </x:font>
    <x:font>
      <x:b/>
      <x:sz val="11"/>
      <x:color rgb="FFFFFFFF"/>
      <x:name val="Calibri"/>
    </x:font>
    <x:font>
      <x:b/>
      <x:sz val="11"/>
      <x:color rgb="FFFFFFFF"/>
      <x:name val="Carlito"/>
    </x:font>
    <x:font>
      <x:sz val="10"/>
      <x:color rgb="FF526775"/>
      <x:name val="Carlito"/>
    </x:font>
    <x:font>
      <x:b/>
      <x:sz val="11"/>
      <x:color rgb="FF17324D"/>
      <x:name val="Calibri"/>
    </x:font>
    <x:font>
      <x:b/>
      <x:sz val="11"/>
      <x:color rgb="FFFFFFFF"/>
      <x:name val="Aptos"/>
    </x:font>
    <x:font>
      <x:b/>
      <x:sz val="10"/>
      <x:color rgb="FF173B63"/>
      <x:name val="Aptos"/>
    </x:font>
    <x:font>
      <x:sz val="10"/>
      <x:color rgb="FF173B63"/>
      <x:name val="Aptos"/>
    </x:font>
    <x:font>
      <x:b/>
      <x:sz val="11"/>
      <x:color rgb="FF21B2AA"/>
      <x:name val="Aptos"/>
    </x:font>
    <x:font>
      <x:i/>
      <x:sz val="9"/>
      <x:color rgb="FF667784"/>
      <x:name val="Aptos"/>
    </x:font>
    <x:font>
      <x:sz val="9"/>
      <x:color rgb="FF667784"/>
      <x:name val="Aptos"/>
    </x:font>
  </x:fonts>
  <x:fills count="14">
    <x:fill>
      <x:patternFill patternType="none"/>
    </x:fill>
    <x:fill>
      <x:patternFill patternType="gray125"/>
    </x:fill>
    <x:fill>
      <x:patternFill patternType="solid">
        <x:fgColor rgb="FF172E42"/>
      </x:patternFill>
    </x:fill>
    <x:fill>
      <x:patternFill patternType="solid">
        <x:fgColor rgb="FFEAF3FF"/>
      </x:patternFill>
    </x:fill>
    <x:fill>
      <x:patternFill patternType="solid">
        <x:fgColor rgb="FFEEF4F5"/>
      </x:patternFill>
    </x:fill>
    <x:fill>
      <x:patternFill patternType="solid">
        <x:fgColor rgb="FF087F8C"/>
      </x:patternFill>
    </x:fill>
    <x:fill>
      <x:patternFill patternType="solid">
        <x:fgColor rgb="FF102D4C"/>
      </x:patternFill>
    </x:fill>
    <x:fill>
      <x:patternFill patternType="solid">
        <x:fgColor rgb="FFE9F2FA"/>
      </x:patternFill>
    </x:fill>
    <x:fill>
      <x:patternFill patternType="solid">
        <x:fgColor rgb="FFEEF2F3"/>
      </x:patternFill>
    </x:fill>
    <x:fill>
      <x:patternFill patternType="solid">
        <x:fgColor rgb="FFF7F4EC"/>
      </x:patternFill>
    </x:fill>
    <x:fill>
      <x:patternFill patternType="solid">
        <x:fgColor rgb="FF102D4C"/>
      </x:patternFill>
    </x:fill>
    <x:fill>
      <x:patternFill patternType="solid">
        <x:fgColor rgb="FFE9F2FA"/>
      </x:patternFill>
    </x:fill>
    <x:fill>
      <x:patternFill patternType="solid">
        <x:fgColor rgb="FFEEF2F3"/>
      </x:patternFill>
    </x:fill>
    <x:fill>
      <x:patternFill patternType="solid">
        <x:fgColor rgb="FFF7F4EC"/>
      </x:patternFill>
    </x:fill>
  </x:fills>
  <x:borders count="1">
    <x:border/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5" fillId="9" borderId="0" xfId="0" applyNumberFormat="1" applyFont="1" applyFill="1" applyBorder="1" applyAlignment="1">
      <x:alignment vertical="center"/>
    </x:xf>
    <x:xf numFmtId="0" fontId="15" fillId="9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5" fillId="1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B42318"/>
      </x:font>
      <x:fill>
        <x:patternFill>
          <x:bgColor rgb="FFFDE8E7"/>
        </x:patternFill>
      </x:fill>
    </x:dxf>
    <x:dxf>
      <x:fill>
        <x:patternFill>
          <x:bgColor rgb="FFFFF0CD"/>
        </x:patternFill>
      </x:fill>
    </x:dxf>
    <x:dxf>
      <x:fill>
        <x:patternFill>
          <x:bgColor rgb="FFFFF0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ef6a94e144611" /><Relationship Type="http://schemas.openxmlformats.org/officeDocument/2006/relationships/theme" Target="/xl/theme/theme1.xml" Id="Rf8d8a64a7f3a4e96" /><Relationship Type="http://schemas.openxmlformats.org/officeDocument/2006/relationships/sharedStrings" Target="/xl/sharedStrings.xml" Id="Reeeea5188e8d4f8b" /><Relationship Type="http://schemas.openxmlformats.org/officeDocument/2006/relationships/worksheet" Target="/xl/worksheets/sheet1.xml" Id="R24e06b99e7c54369" /><Relationship Type="http://schemas.openxmlformats.org/officeDocument/2006/relationships/worksheet" Target="/xl/worksheets/sheet2.xml" Id="R8b34fb40232e4b12" /><Relationship Type="http://schemas.openxmlformats.org/officeDocument/2006/relationships/worksheet" Target="/xl/worksheets/sheet3.xml" Id="Rc94ee7f6a6bf4852" /><Relationship Type="http://schemas.openxmlformats.org/officeDocument/2006/relationships/worksheet" Target="/xl/worksheets/sheet4.xml" Id="R23832ed03d5f4aec" /><Relationship Type="http://schemas.microsoft.com/office/2017/10/relationships/person" Target="/xl/persons/person.xml" Id="Ree5327cc91ec4f46" /></Relationships>
</file>

<file path=xl/persons/person.xml><?xml version="1.0" encoding="utf-8"?>
<xltc:personList xmlns:xltc="http://schemas.microsoft.com/office/spreadsheetml/2018/threadedcomments">
  <xltc:person displayName="Piotr" id="{795DD51E-1385-4F75-B570-FB9D21D963D7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17" dT="2026-09-06T09:58:40.408" personId="{795DD51E-1385-4F75-B570-FB9D21D963D7}" id="{7AEEDC4B-0F97-4A38-8674-6EE8038F0A52}">
    <xltc:text>Założenie użytkownika: minimalny wynik w zł, po kosztach wydarzenia i buforze; bez nieujętych kosztów firmy.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251bc7925fbd4ff9" /><Relationship Type="http://schemas.openxmlformats.org/officeDocument/2006/relationships/vmlDrawing" Target="/xl/drawings/vmldrawing.vml" Id="Rdda7e368aba84073" /><Relationship Type="http://schemas.microsoft.com/office/2017/10/relationships/threadedComment" Target="/xl/threadedcomments/threadedcomment.xml" Id="R3c9ca227fe2145a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64" hidden="0" customWidth="1"/>
  </x:cols>
  <x:sheetData>
    <x:row r="1" ht="30" customHeight="1">
      <x:c r="A1" s="4" t="str">
        <x:v>FIRMA POD LUPĄ / Kalkulator wyceny imprez — PODSTAWOWY</x:v>
      </x:c>
      <x:c r="B1" s="4"/>
      <x:c r="C1" s="4"/>
    </x:row>
    <x:row r="2" ht="38" customHeight="1">
      <x:c r="A2" s="6" t="str">
        <x:v>WERSJA TESTOWA 1.0 • 06.09.2026 • Fikcyjne dane demonstracyjne • PLN</x:v>
      </x:c>
      <x:c r="B2" s="6"/>
      <x:c r="C2" s="6"/>
    </x:row>
    <x:row r="3" ht="25" customHeight="1">
      <x:c r="A3" s="2"/>
      <x:c r="B3" s="2"/>
      <x:c r="C3" s="2"/>
    </x:row>
    <x:row r="4" ht="30" customHeight="1">
      <x:c r="A4" s="4" t="str">
        <x:v>Zacznij tutaj</x:v>
      </x:c>
      <x:c r="B4" s="4"/>
      <x:c r="C4" s="4"/>
    </x:row>
    <x:row r="5" ht="40" customHeight="1">
      <x:c r="A5" s="7" t="str">
        <x:v>1. Wycena</x:v>
      </x:c>
      <x:c r="B5" s="7" t="str">
        <x:v>Wpisz dane wydarzenia, liczbę gości, ceny, rabat i założony wynik. Niebieskie pola są edytowalne.</x:v>
      </x:c>
      <x:c r="C5" s="7"/>
    </x:row>
    <x:row r="6" ht="40" customHeight="1">
      <x:c r="A6" s="7" t="str">
        <x:v>2. Koszty</x:v>
      </x:c>
      <x:c r="B6" s="7" t="str">
        <x:v>Wpisz koszt na osobę, koszt stały lub personel. Personel = liczba osób × godziny × stawka.</x:v>
      </x:c>
      <x:c r="C6" s="7"/>
    </x:row>
    <x:row r="7" ht="40" customHeight="1">
      <x:c r="A7" s="7" t="str">
        <x:v>3. Sprawdzenie</x:v>
      </x:c>
      <x:c r="B7" s="7" t="str">
        <x:v>Zobacz wynik, marżę, minimalną liczbę gości i koszt udzielonego rabatu.</x:v>
      </x:c>
      <x:c r="C7" s="7"/>
    </x:row>
    <x:row r="8" ht="40" customHeight="1">
      <x:c r="A8" s="7" t="str">
        <x:v>4. Oferta</x:v>
      </x:c>
      <x:c r="B8" s="7" t="str">
        <x:v>Uzupełnij dane swojej firmy i warunki. Arkusz pobiera ceny z Wyceny.</x:v>
      </x:c>
      <x:c r="C8" s="7"/>
    </x:row>
    <x:row r="9" ht="40" customHeight="1">
      <x:c r="A9" s="7" t="str">
        <x:v>Zapis do PDF</x:v>
      </x:c>
      <x:c r="B9" s="7" t="str">
        <x:v>Wybierz tylko Oferta, zaznacz A1:F29 → Drukuj zaznaczenie → dopasuj do 1 strony → PDF.</x:v>
      </x:c>
      <x:c r="C9" s="7"/>
    </x:row>
    <x:row r="10" ht="40" customHeight="1">
      <x:c r="A10" s="7"/>
      <x:c r="B10" s="7"/>
      <x:c r="C10" s="7"/>
    </x:row>
    <x:row r="11" ht="40" customHeight="1">
      <x:c r="A11" s="7" t="str">
        <x:v>Kopia dla klienta</x:v>
      </x:c>
      <x:c r="B11" s="7" t="str">
        <x:v>Wysyłaj PDF wyłącznie z Oferty. Cały Excel zawiera Twoje koszty i wynik.</x:v>
      </x:c>
      <x:c r="C11" s="7"/>
    </x:row>
    <x:row r="12" ht="40" customHeight="1">
      <x:c r="A12" s="7" t="str">
        <x:v>Kopia robocza</x:v>
      </x:c>
      <x:c r="B12" s="7" t="str">
        <x:v>Przed przygotowaniem kolejnej imprezy zapisz plik pod nową nazwą.</x:v>
      </x:c>
      <x:c r="C12" s="7"/>
    </x:row>
    <x:row r="13" ht="25" customHeight="1">
      <x:c r="A13" s="2"/>
      <x:c r="B13" s="2"/>
      <x:c r="C13" s="2"/>
    </x:row>
    <x:row r="14" ht="30" customHeight="1">
      <x:c r="A14" s="4" t="str">
        <x:v>Jak rozumieć wynik</x:v>
      </x:c>
      <x:c r="B14" s="4"/>
      <x:c r="C14" s="4"/>
    </x:row>
    <x:row r="15" ht="38" customHeight="1">
      <x:c r="A15" s="6" t="str">
        <x:v>Wynik wydarzenia = przychód netto − wskazane koszty − bufor. To nie jest zysk netto całej firmy.</x:v>
      </x:c>
      <x:c r="B15" s="6"/>
      <x:c r="C15" s="6"/>
    </x:row>
    <x:row r="16" ht="38" customHeight="1">
      <x:c r="A16" s="6" t="str">
        <x:v>Koszty podawaj bez VAT podlegającego odliczeniu. Nieodliczalny VAT uwzględnij w koszcie.</x:v>
      </x:c>
      <x:c r="B16" s="6"/>
      <x:c r="C16" s="6"/>
    </x:row>
    <x:row r="17" ht="38" customHeight="1">
      <x:c r="A17" s="6" t="str">
        <x:v>Stawki VAT w przykładzie są wyłącznie danymi testowymi. Ustal właściwe stawki dla własnej oferty.</x:v>
      </x:c>
      <x:c r="B17" s="6"/>
      <x:c r="C17" s="6"/>
    </x:row>
    <x:row r="18" ht="38" customHeight="1">
      <x:c r="A18" s="6" t="str">
        <x:v>Bufor to rezerwa planistyczna od wszystkich kosztów. Nie jest automatycznie faktycznym wydatkiem.</x:v>
      </x:c>
      <x:c r="B18" s="6"/>
      <x:c r="C18" s="6"/>
    </x:row>
    <x:row r="19" ht="38" customHeight="1">
      <x:c r="A19" s="6" t="str">
        <x:v>Minimalna liczba gości uwzględnia bieżącą cenę, rabat, strukturę kosztów, bufor i minimalny wynik.</x:v>
      </x:c>
      <x:c r="B19" s="6"/>
      <x:c r="C19" s="6"/>
    </x:row>
    <x:row r="20" ht="38" customHeight="1">
      <x:c r="A20" s="6" t="str">
        <x:v>Wersja podstawowa służy do jednej wyceny. Historia, dashboard i plan–wykonanie będą w wersji rozszerzonej.</x:v>
      </x:c>
      <x:c r="B20" s="6"/>
      <x:c r="C20" s="6"/>
    </x:row>
    <x:row r="21" ht="25" customHeight="1">
      <x:c r="A21" s="2"/>
      <x:c r="B21" s="2"/>
      <x:c r="C21" s="2"/>
    </x:row>
    <x:row r="22" ht="30" customHeight="1">
      <x:c r="A22" s="4" t="str">
        <x:v>Kontrola modelu</x:v>
      </x:c>
      <x:c r="B22" s="4"/>
      <x:c r="C22" s="4"/>
    </x:row>
    <x:row r="23" ht="25" customHeight="1">
      <x:c r="A23" s="2" t="str">
        <x:v>Status danych</x:v>
      </x:c>
      <x:c r="B23" s="2" t="str">
        <x:f>IF(AND('Wycena'!B8&gt;0,'Wycena'!B9&gt;=0,'Wycena'!B16&gt;=0,'Wycena'!B16&lt;=1,'Wycena'!B18&gt;=0,'Wycena'!B19&gt;=0,'Wycena'!B19&lt;=1,MIN('Wycena'!B10:B15)&gt;=0,'Wycena'!B17&gt;=0,MIN('Koszty'!C6:D17)&gt;=0,COUNTIF('Koszty'!B6:B17,"na osobę")+COUNTIF('Koszty'!B6:B17,"stały")+COUNTIF('Koszty'!B6:B17,"personel")=12),"OK","SPRAWDŹ DANE")</x:f>
        <x:v>OK</x:v>
      </x:c>
      <x:c r="C23" s="2"/>
    </x:row>
    <x:row r="24" ht="25" customHeight="1">
      <x:c r="A24" s="2" t="str">
        <x:v>Zgodność netto oferty</x:v>
      </x:c>
      <x:c r="B24" s="8" t="n">
        <x:f>ROUND('Oferta'!D16-'Wycena'!B25,2)</x:f>
        <x:v>0</x:v>
      </x:c>
      <x:c r="C24" s="2" t="str">
        <x:v>Oczekiwane 0,00 zł.</x:v>
      </x:c>
    </x:row>
    <x:row r="25" ht="25" customHeight="1">
      <x:c r="A25" s="2" t="str">
        <x:v>Zgodność brutto oferty</x:v>
      </x:c>
      <x:c r="B25" s="8" t="n">
        <x:f>ROUND('Oferta'!F16-'Wycena'!B35,2)</x:f>
        <x:v>0</x:v>
      </x:c>
      <x:c r="C25" s="2" t="str">
        <x:v>Oczekiwane 0,00 zł.</x:v>
      </x:c>
    </x:row>
    <x:row r="26" ht="25" customHeight="1">
      <x:c r="A26" s="2"/>
      <x:c r="B26" s="2"/>
      <x:c r="C26" s="2"/>
    </x:row>
    <x:row r="27" ht="38" customHeight="1">
      <x:c r="A27" s="6" t="str">
        <x:v>Wszystkie przykładowe liczby są fikcyjne. Wersja podstawowa służy do testu sposobu pracy i obliczeń.</x:v>
      </x:c>
      <x:c r="B27" s="6"/>
      <x:c r="C27" s="6"/>
    </x:row>
    <x:row r="28" ht="25" customHeight="1">
      <x:c r="A28" s="2"/>
      <x:c r="B28" s="2"/>
      <x:c r="C28" s="2"/>
    </x:row>
    <x:row r="29" ht="25" customHeight="1">
      <x:c r="A29" s="2"/>
      <x:c r="B29" s="2"/>
      <x:c r="C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6" customHeight="1">
      <x:c r="A32" s="58" t="str">
        <x:v>LICENCJA DLA JEDNEJ FIRMY</x:v>
      </x:c>
      <x:c r="B32" s="58"/>
      <x:c r="C32" s="58"/>
    </x:row>
    <x:row r="33" ht="23" customHeight="1">
      <x:c r="A33" s="46" t="str">
        <x:v>Firma / licencjobiorca</x:v>
      </x:c>
      <x:c r="B33" s="59" t="str">
        <x:v>UZUPEŁNIJ PRZED WYSYŁKĄ</x:v>
      </x:c>
      <x:c r="C33" s="2"/>
    </x:row>
    <x:row r="34" ht="23" customHeight="1">
      <x:c r="A34" s="46" t="str">
        <x:v>NIP</x:v>
      </x:c>
      <x:c r="B34" s="59" t="str">
        <x:v>UZUPEŁNIJ PRZED WYSYŁKĄ</x:v>
      </x:c>
      <x:c r="C34" s="2"/>
    </x:row>
    <x:row r="35" ht="23" customHeight="1">
      <x:c r="A35" s="46" t="str">
        <x:v>Numer zamówienia</x:v>
      </x:c>
      <x:c r="B35" s="59" t="str">
        <x:v>WPISZ NUMER</x:v>
      </x:c>
      <x:c r="C35" s="2"/>
    </x:row>
    <x:row r="36" ht="23" customHeight="1">
      <x:c r="A36" s="46" t="str">
        <x:v>Numer licencji</x:v>
      </x:c>
      <x:c r="B36" s="60" t="str">
        <x:f>"FPD-"&amp;YEAR(TODAY())&amp;"-"&amp;IF(OR(B35="",B35="WPISZ NUMER"),"XXXX",B35)</x:f>
        <x:v>FPD-2026-XXXX</x:v>
      </x:c>
      <x:c r="C36" s="2"/>
    </x:row>
    <x:row r="37" ht="28" customHeight="1">
      <x:c r="A37" s="61" t="str">
        <x:v>Pola B33:B35 uzupełnia sprzedawca w kopii przekazywanej kupującemu.</x:v>
      </x:c>
      <x:c r="B37" s="61"/>
      <x:c r="C37" s="61"/>
    </x:row>
    <x:row r="38" ht="25" customHeight="1">
      <x:c r="A38" s="2"/>
      <x:c r="B38" s="2"/>
      <x:c r="C38" s="2"/>
    </x:row>
    <x:row r="39" ht="31" customHeight="1">
      <x:c r="A39" s="56" t="str">
        <x:v>Licencja obejmuje wewnętrzne użycie pliku przez jedną firmę wskazaną powyżej — przez jej pracowników i współpracowników.</x:v>
      </x:c>
      <x:c r="B39" s="56"/>
      <x:c r="C39" s="56"/>
    </x:row>
    <x:row r="40" ht="31" customHeight="1">
      <x:c r="A40" s="56" t="str">
        <x:v>Dozwolone: dowolna liczba własnych wycen oraz przekazywanie klientom ofert wygenerowanych z arkusza jako PDF.</x:v>
      </x:c>
      <x:c r="B40" s="56"/>
      <x:c r="C40" s="56"/>
    </x:row>
    <x:row r="41" ht="31" customHeight="1">
      <x:c r="A41" s="57" t="str">
        <x:v>Niedozwolone: przekazywanie pliku innym firmom, odsprzedaż, publikacja, wynajem lub oferowanie przerobionego arkusza jako własnego produktu.</x:v>
      </x:c>
      <x:c r="B41" s="57"/>
      <x:c r="C41" s="57"/>
    </x:row>
    <x:row r="42" ht="31" customHeight="1">
      <x:c r="A42" s="57" t="str">
        <x:v>Pełne warunki sprzedaży, aktualizacji i odpowiedzialności określa regulamin sklepu obowiązujący w chwili zakupu.</x:v>
      </x:c>
      <x:c r="B42" s="57"/>
      <x:c r="C42" s="57"/>
    </x:row>
  </x:sheetData>
  <x:mergeCells>
    <x:mergeCell ref="A1:C1"/>
    <x:mergeCell ref="A2:C2"/>
    <x:mergeCell ref="A4:C4"/>
    <x:mergeCell ref="B5:C5"/>
    <x:mergeCell ref="B6:C6"/>
    <x:mergeCell ref="B7:C7"/>
    <x:mergeCell ref="B8:C8"/>
    <x:mergeCell ref="B9:C9"/>
    <x:mergeCell ref="B10:C10"/>
    <x:mergeCell ref="B11:C11"/>
    <x:mergeCell ref="B12:C12"/>
    <x:mergeCell ref="A14:C14"/>
    <x:mergeCell ref="A15:C15"/>
    <x:mergeCell ref="A16:C16"/>
    <x:mergeCell ref="A17:C17"/>
    <x:mergeCell ref="A18:C18"/>
    <x:mergeCell ref="A19:C19"/>
    <x:mergeCell ref="A20:C20"/>
    <x:mergeCell ref="A22:C22"/>
    <x:mergeCell ref="A27:C27"/>
    <x:mergeCell ref="A32:C32"/>
    <x:mergeCell ref="A37:C37"/>
    <x:mergeCell ref="A39:C39"/>
    <x:mergeCell ref="A40:C40"/>
    <x:mergeCell ref="A41:C41"/>
    <x:mergeCell ref="A42:C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64" hidden="0" customWidth="1"/>
  </x:cols>
  <x:sheetData>
    <x:row r="1" ht="30" customHeight="1">
      <x:c r="A1" s="4" t="str">
        <x:v>01 / Wycena wydarzenia — PODSTAWOWY</x:v>
      </x:c>
      <x:c r="B1" s="4"/>
      <x:c r="C1" s="4"/>
    </x:row>
    <x:row r="2" ht="38" customHeight="1">
      <x:c r="A2" s="6" t="str">
        <x:v>Edytuj niebieskie pola. Wynik i oferta przeliczą się automatycznie.</x:v>
      </x:c>
      <x:c r="B2" s="6"/>
      <x:c r="C2" s="6"/>
    </x:row>
    <x:row r="3" ht="25" customHeight="1">
      <x:c r="A3" s="2"/>
      <x:c r="B3" s="2"/>
      <x:c r="C3" s="2"/>
    </x:row>
    <x:row r="4" ht="30" customHeight="1">
      <x:c r="A4" s="4" t="str">
        <x:v>Dane wydarzenia</x:v>
      </x:c>
      <x:c r="B4" s="4"/>
      <x:c r="C4" s="4"/>
    </x:row>
    <x:row r="5" ht="38" customHeight="1">
      <x:c r="A5" s="2" t="str">
        <x:v>Nazwa wydarzenia</x:v>
      </x:c>
      <x:c r="B5" s="37" t="str">
        <x:v>Przyjęcie firmowe — przykład</x:v>
      </x:c>
      <x:c r="C5" s="6" t="str">
        <x:v>Dane demonstracyjne</x:v>
      </x:c>
    </x:row>
    <x:row r="6" ht="38" customHeight="1">
      <x:c r="A6" s="2" t="str">
        <x:v>Klient</x:v>
      </x:c>
      <x:c r="B6" s="37" t="str">
        <x:v>Firma Przykładowa</x:v>
      </x:c>
      <x:c r="C6" s="6" t="str">
        <x:v>Zastąp nazwą odbiorcy</x:v>
      </x:c>
    </x:row>
    <x:row r="7" ht="38" customHeight="1">
      <x:c r="A7" s="2" t="str">
        <x:v>Termin</x:v>
      </x:c>
      <x:c r="B7" s="37" t="str">
        <x:v>2026-10-15, godz. 18:00</x:v>
      </x:c>
      <x:c r="C7" s="6" t="str">
        <x:v>Termin w formie tekstowej</x:v>
      </x:c>
    </x:row>
    <x:row r="8" ht="25" customHeight="1">
      <x:c r="A8" s="2" t="str">
        <x:v>Liczba gości</x:v>
      </x:c>
      <x:c r="B8" s="12" t="n">
        <x:v>50</x:v>
      </x:c>
      <x:c r="C8" s="6" t="str">
        <x:v>Wartość dodatnia, całkowita</x:v>
      </x:c>
    </x:row>
    <x:row r="9" ht="25" customHeight="1">
      <x:c r="A9" s="2" t="str">
        <x:v>Godziny obsługi</x:v>
      </x:c>
      <x:c r="B9" s="13" t="n">
        <x:v>5</x:v>
      </x:c>
      <x:c r="C9" s="6" t="str">
        <x:v>Wspólny czas dla pozycji personelu</x:v>
      </x:c>
    </x:row>
    <x:row r="10" ht="25" customHeight="1">
      <x:c r="A10" s="2" t="str">
        <x:v>Menu / osoba netto</x:v>
      </x:c>
      <x:c r="B10" s="14" t="n">
        <x:v>150</x:v>
      </x:c>
      <x:c r="C10" s="6" t="str">
        <x:v>Cena sprzedaży, nie koszt</x:v>
      </x:c>
    </x:row>
    <x:row r="11" ht="25" customHeight="1">
      <x:c r="A11" s="2" t="str">
        <x:v>Napoje / osoba netto</x:v>
      </x:c>
      <x:c r="B11" s="14" t="n">
        <x:v>50</x:v>
      </x:c>
      <x:c r="C11" s="6" t="str">
        <x:v>Cena sprzedaży, nie koszt</x:v>
      </x:c>
    </x:row>
    <x:row r="12" ht="25" customHeight="1">
      <x:c r="A12" s="2" t="str">
        <x:v>Dodatki / całość netto</x:v>
      </x:c>
      <x:c r="B12" s="14" t="n">
        <x:v>0</x:v>
      </x:c>
      <x:c r="C12" s="6" t="str">
        <x:v>Jednorazowa pozycja sprzedaży</x:v>
      </x:c>
    </x:row>
    <x:row r="13" ht="25" customHeight="1">
      <x:c r="A13" s="2" t="str">
        <x:v>VAT menu — założenie</x:v>
      </x:c>
      <x:c r="B13" s="15" t="n">
        <x:v>0.08</x:v>
      </x:c>
      <x:c r="C13" s="6" t="str">
        <x:v>Dostosuj do faktycznej usługi</x:v>
      </x:c>
    </x:row>
    <x:row r="14" ht="25" customHeight="1">
      <x:c r="A14" s="2" t="str">
        <x:v>VAT napoje — założenie</x:v>
      </x:c>
      <x:c r="B14" s="15" t="n">
        <x:v>0.23</x:v>
      </x:c>
      <x:c r="C14" s="6" t="str">
        <x:v>Dostosuj do faktycznej usługi</x:v>
      </x:c>
    </x:row>
    <x:row r="15" ht="25" customHeight="1">
      <x:c r="A15" s="2" t="str">
        <x:v>VAT dodatki — założenie</x:v>
      </x:c>
      <x:c r="B15" s="15" t="n">
        <x:v>0.23</x:v>
      </x:c>
      <x:c r="C15" s="6" t="str">
        <x:v>Dostosuj do faktycznej usługi</x:v>
      </x:c>
    </x:row>
    <x:row r="16" ht="25" customHeight="1">
      <x:c r="A16" s="2" t="str">
        <x:v>Rabat dla klienta</x:v>
      </x:c>
      <x:c r="B16" s="15" t="n">
        <x:v>0</x:v>
      </x:c>
      <x:c r="C16" s="6" t="str">
        <x:v>Dotyczy całej oferty</x:v>
      </x:c>
    </x:row>
    <x:row r="17" ht="25" customHeight="1">
      <x:c r="A17" s="2" t="str">
        <x:v>Minimalny wynik wydarzenia</x:v>
      </x:c>
      <x:c r="B17" s="14" t="n">
        <x:v>3500</x:v>
      </x:c>
      <x:c r="C17" s="6" t="str">
        <x:v>Kwota, którą chcesz zachować po kosztach</x:v>
      </x:c>
    </x:row>
    <x:row r="18" ht="25" customHeight="1">
      <x:c r="A18" s="2" t="str">
        <x:v>Bufor kosztów</x:v>
      </x:c>
      <x:c r="B18" s="15" t="n">
        <x:v>0</x:v>
      </x:c>
      <x:c r="C18" s="6" t="str">
        <x:v>Procent wszystkich planowanych kosztów</x:v>
      </x:c>
    </x:row>
    <x:row r="19" ht="25" customHeight="1">
      <x:c r="A19" s="2" t="str">
        <x:v>Zaliczka</x:v>
      </x:c>
      <x:c r="B19" s="15" t="n">
        <x:v>0.3</x:v>
      </x:c>
      <x:c r="C19" s="6" t="str">
        <x:v>Procent wartości brutto oferty</x:v>
      </x:c>
    </x:row>
    <x:row r="20" ht="25" customHeight="1">
      <x:c r="A20" s="2"/>
      <x:c r="B20" s="2"/>
      <x:c r="C20" s="2"/>
    </x:row>
    <x:row r="21" ht="25" customHeight="1">
      <x:c r="A21" s="2"/>
      <x:c r="B21" s="2"/>
      <x:c r="C21" s="2"/>
    </x:row>
    <x:row r="22" ht="30" customHeight="1">
      <x:c r="A22" s="4" t="str">
        <x:v>Wynik i kontrola wyceny</x:v>
      </x:c>
      <x:c r="B22" s="4"/>
      <x:c r="C22" s="4"/>
    </x:row>
    <x:row r="23" ht="25" customHeight="1">
      <x:c r="A23" s="2"/>
      <x:c r="B23" s="2"/>
      <x:c r="C23" s="2"/>
    </x:row>
    <x:row r="24" ht="25" customHeight="1">
      <x:c r="A24" s="2" t="str">
        <x:v>Przychód netto przed rabatem</x:v>
      </x:c>
      <x:c r="B24" s="8" t="n">
        <x:f>B8*(B10+B11)+B12</x:f>
        <x:v>10000</x:v>
      </x:c>
      <x:c r="C24" s="6" t="str"/>
    </x:row>
    <x:row r="25" ht="25" customHeight="1">
      <x:c r="A25" s="2" t="str">
        <x:v>Przychód netto po rabacie</x:v>
      </x:c>
      <x:c r="B25" s="8" t="n">
        <x:f>SUM('Oferta'!D12:D14)</x:f>
        <x:v>10000</x:v>
      </x:c>
      <x:c r="C25" s="6" t="str"/>
    </x:row>
    <x:row r="26" ht="25" customHeight="1">
      <x:c r="A26" s="2" t="str">
        <x:v>Koszty planowane</x:v>
      </x:c>
      <x:c r="B26" s="8" t="n">
        <x:f>SUM('Koszty'!E6:E17)</x:f>
        <x:v>6000</x:v>
      </x:c>
      <x:c r="C26" s="6" t="str"/>
    </x:row>
    <x:row r="27" ht="25" customHeight="1">
      <x:c r="A27" s="2" t="str">
        <x:v>Rezerwa kosztowa</x:v>
      </x:c>
      <x:c r="B27" s="8" t="n">
        <x:f>B26*B18</x:f>
        <x:v>0</x:v>
      </x:c>
      <x:c r="C27" s="6" t="str"/>
    </x:row>
    <x:row r="28" ht="25" customHeight="1">
      <x:c r="A28" s="2" t="str">
        <x:v>Koszty razem z rezerwą</x:v>
      </x:c>
      <x:c r="B28" s="8" t="n">
        <x:f>B26+B27</x:f>
        <x:v>6000</x:v>
      </x:c>
      <x:c r="C28" s="6" t="str"/>
    </x:row>
    <x:row r="29" ht="32" customHeight="1">
      <x:c r="A29" s="21" t="str">
        <x:v>WYNIK WYDARZENIA</x:v>
      </x:c>
      <x:c r="B29" s="22" t="n">
        <x:f>B25-B28</x:f>
        <x:v>4000</x:v>
      </x:c>
      <x:c r="C29" s="23" t="str">
        <x:v>Przed nieujętymi kosztami firmy i podatkiem</x:v>
      </x:c>
    </x:row>
    <x:row r="30" ht="25" customHeight="1">
      <x:c r="A30" s="2" t="str">
        <x:v>Marża wyniku</x:v>
      </x:c>
      <x:c r="B30" s="16" t="n">
        <x:f>IF(B25&gt;0,B29/B25,0)</x:f>
        <x:v>0.4</x:v>
      </x:c>
      <x:c r="C30" s="6" t="str">
        <x:v>Wynik / przychód netto</x:v>
      </x:c>
    </x:row>
    <x:row r="31" ht="25" customHeight="1">
      <x:c r="A31" s="2" t="str">
        <x:v>Minimalny przychód netto</x:v>
      </x:c>
      <x:c r="B31" s="8" t="n">
        <x:f>B28+B17</x:f>
        <x:v>9500</x:v>
      </x:c>
      <x:c r="C31" s="6" t="str">
        <x:v>Koszty + minimalny wynik</x:v>
      </x:c>
    </x:row>
    <x:row r="32" ht="25" customHeight="1">
      <x:c r="A32" s="2" t="str">
        <x:v>Minimalna liczba gości</x:v>
      </x:c>
      <x:c r="B32" s="8" t="n">
        <x:f>IF(((B10+B11)*(1-B16)-SUMPRODUCT(('Koszty'!B6:B17="na osobę")*'Koszty'!C6:C17*'Koszty'!D6:D17)*(1+B18))&gt;0,ROUNDUP(MAX(0,((SUMPRODUCT(('Koszty'!B6:B17="personel")*'Koszty'!C6:C17*'Koszty'!D6:D17)*B9+SUMPRODUCT(('Koszty'!B6:B17="stały")*'Koszty'!C6:C17*'Koszty'!D6:D17))*(1+B18)+B17-B12*(1-B16))/((B10+B11)*(1-B16)-SUMPRODUCT(('Koszty'!B6:B17="na osobę")*'Koszty'!C6:C17*'Koszty'!D6:D17)*(1+B18))),0),0)</x:f>
        <x:v>47</x:v>
      </x:c>
      <x:c r="C32" s="6" t="str">
        <x:v>Przy bieżącej cenie, rabacie, kosztach i celu</x:v>
      </x:c>
    </x:row>
    <x:row r="33" ht="25" customHeight="1">
      <x:c r="A33" s="2" t="str">
        <x:v>Koszt udzielonego rabatu</x:v>
      </x:c>
      <x:c r="B33" s="16" t="n">
        <x:f>B24-B25</x:f>
        <x:v>0</x:v>
      </x:c>
      <x:c r="C33" s="6" t="str">
        <x:v>Spadek przychodu netto względem ceny bazowej</x:v>
      </x:c>
    </x:row>
    <x:row r="34" ht="25" customHeight="1">
      <x:c r="A34" s="2" t="str">
        <x:v>Status wyniku</x:v>
      </x:c>
      <x:c r="B34" s="17" t="str">
        <x:f>IF(B8&lt;=0,"WPISZ GOŚCI",IF(B29&gt;=B17,"CEL OSIĄGNIĘTY","PONIŻEJ CELU"))</x:f>
        <x:v>CEL OSIĄGNIĘTY</x:v>
      </x:c>
      <x:c r="C34" s="6" t="str"/>
    </x:row>
    <x:row r="35" ht="25" customHeight="1">
      <x:c r="A35" s="2" t="str">
        <x:v>Wartość brutto dla klienta</x:v>
      </x:c>
      <x:c r="B35" s="8" t="n">
        <x:f>SUM('Oferta'!F12:F14)</x:f>
        <x:v>11175</x:v>
      </x:c>
      <x:c r="C35" s="6" t="str">
        <x:v>VAT liczony osobno od pozycji</x:v>
      </x:c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</x:sheetData>
  <x:mergeCells>
    <x:mergeCell ref="A1:C1"/>
    <x:mergeCell ref="A2:C2"/>
    <x:mergeCell ref="A4:C4"/>
    <x:mergeCell ref="A22:C22"/>
  </x:mergeCells>
  <x:conditionalFormatting sqref="B29:B29">
    <x:cfRule type="cellIs" dxfId="0" priority="1" operator="lessThan">
      <x:formula>0</x:formula>
    </x:cfRule>
  </x:conditionalFormatting>
  <x:dataValidations count="5">
    <x:dataValidation type="whole" operator="between" sqref="B8">
      <x:formula1>0</x:formula1>
      <x:formula2>10000000</x:formula2>
    </x:dataValidation>
    <x:dataValidation type="decimal" operator="between" sqref="B9:B12">
      <x:formula1>0</x:formula1>
      <x:formula2>10000000</x:formula2>
    </x:dataValidation>
    <x:dataValidation type="decimal" operator="between" sqref="B13:B16">
      <x:formula1>0</x:formula1>
      <x:formula2>1</x:formula2>
    </x:dataValidation>
    <x:dataValidation type="decimal" operator="between" sqref="B17">
      <x:formula1>0</x:formula1>
      <x:formula2>10000000</x:formula2>
    </x:dataValidation>
    <x:dataValidation type="decimal" operator="between" sqref="B18:B19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dda7e368aba8407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29999923706055" hidden="0" customWidth="1"/>
    <x:col min="2" max="2" width="15" hidden="0" customWidth="1"/>
    <x:col min="3" max="3" width="10" hidden="0" customWidth="1"/>
    <x:col min="4" max="4" width="12.779999732971191" hidden="0" customWidth="1"/>
    <x:col min="5" max="5" width="15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0" customHeight="1">
      <x:c r="A1" s="4" t="str">
        <x:v>02 / Kosztorys planowany — PODSTAWOWY</x:v>
      </x:c>
      <x:c r="B1" s="4"/>
      <x:c r="C1" s="4"/>
      <x:c r="D1" s="4"/>
      <x:c r="E1" s="4"/>
      <x:c r="F1"/>
      <x:c r="G1"/>
      <x:c r="H1"/>
    </x:row>
    <x:row r="2" ht="38" customHeight="1">
      <x:c r="A2" s="6" t="str">
        <x:v>Edytuj A:D. Koszt planowany w kolumnie E liczy się automatycznie.</x:v>
      </x:c>
      <x:c r="B2" s="6"/>
      <x:c r="C2" s="6"/>
      <x:c r="D2" s="6"/>
      <x:c r="E2" s="6"/>
      <x:c r="F2"/>
      <x:c r="G2"/>
      <x:c r="H2"/>
    </x:row>
    <x:row r="3" ht="25" customHeight="1">
      <x:c r="A3" s="2"/>
      <x:c r="B3" s="2"/>
      <x:c r="C3" s="2"/>
      <x:c r="D3" s="2"/>
      <x:c r="E3" s="2"/>
      <x:c r="F3"/>
      <x:c r="G3"/>
      <x:c r="H3"/>
    </x:row>
    <x:row r="4" ht="25" customHeight="1">
      <x:c r="A4" s="2"/>
      <x:c r="B4" s="2"/>
      <x:c r="C4" s="2"/>
      <x:c r="D4" s="2"/>
      <x:c r="E4" s="2"/>
      <x:c r="F4"/>
      <x:c r="G4"/>
      <x:c r="H4"/>
    </x:row>
    <x:row r="5" ht="35" customHeight="1">
      <x:c r="A5" s="26" t="str">
        <x:v>Pozycja</x:v>
      </x:c>
      <x:c r="B5" s="26" t="str">
        <x:v>Sposób liczenia</x:v>
      </x:c>
      <x:c r="C5" s="26" t="str">
        <x:v>Ilość</x:v>
      </x:c>
      <x:c r="D5" s="26" t="str">
        <x:v>Stawka netto</x:v>
      </x:c>
      <x:c r="E5" s="26" t="str">
        <x:v>Koszt planowany</x:v>
      </x:c>
      <x:c r="F5"/>
      <x:c r="G5"/>
      <x:c r="H5"/>
    </x:row>
    <x:row r="6" ht="25" customHeight="1">
      <x:c r="A6" s="9" t="str">
        <x:v>Jedzenie</x:v>
      </x:c>
      <x:c r="B6" s="9" t="str">
        <x:v>na osobę</x:v>
      </x:c>
      <x:c r="C6" s="9" t="n">
        <x:v>1</x:v>
      </x:c>
      <x:c r="D6" s="27" t="n">
        <x:v>50</x:v>
      </x:c>
      <x:c r="E6" s="8" t="n">
        <x:f>C6*D6*IF(B6="na osobę",'Wycena'!$B$8,IF(B6="personel",'Wycena'!$B$9,1))</x:f>
        <x:v>2500</x:v>
      </x:c>
      <x:c r="F6"/>
      <x:c r="G6"/>
      <x:c r="H6"/>
    </x:row>
    <x:row r="7" ht="25" customHeight="1">
      <x:c r="A7" s="9" t="str">
        <x:v>Napoje</x:v>
      </x:c>
      <x:c r="B7" s="9" t="str">
        <x:v>na osobę</x:v>
      </x:c>
      <x:c r="C7" s="9" t="n">
        <x:v>1</x:v>
      </x:c>
      <x:c r="D7" s="27" t="n">
        <x:v>20</x:v>
      </x:c>
      <x:c r="E7" s="8" t="n">
        <x:f>C7*D7*IF(B7="na osobę",'Wycena'!$B$8,IF(B7="personel",'Wycena'!$B$9,1))</x:f>
        <x:v>1000</x:v>
      </x:c>
      <x:c r="F7"/>
      <x:c r="G7"/>
      <x:c r="H7"/>
    </x:row>
    <x:row r="8" ht="25" customHeight="1">
      <x:c r="A8" s="9" t="str">
        <x:v>Obsługa</x:v>
      </x:c>
      <x:c r="B8" s="9" t="str">
        <x:v>personel</x:v>
      </x:c>
      <x:c r="C8" s="9" t="n">
        <x:v>3</x:v>
      </x:c>
      <x:c r="D8" s="27" t="n">
        <x:v>100</x:v>
      </x:c>
      <x:c r="E8" s="8" t="n">
        <x:f>C8*D8*IF(B8="na osobę",'Wycena'!$B$8,IF(B8="personel",'Wycena'!$B$9,1))</x:f>
        <x:v>1500</x:v>
      </x:c>
      <x:c r="F8"/>
      <x:c r="G8"/>
      <x:c r="H8"/>
    </x:row>
    <x:row r="9" ht="25" customHeight="1">
      <x:c r="A9" s="9" t="str">
        <x:v>Wynajem / logistyka</x:v>
      </x:c>
      <x:c r="B9" s="9" t="str">
        <x:v>stały</x:v>
      </x:c>
      <x:c r="C9" s="9" t="n">
        <x:v>1</x:v>
      </x:c>
      <x:c r="D9" s="27" t="n">
        <x:v>1000</x:v>
      </x:c>
      <x:c r="E9" s="8" t="n">
        <x:f>C9*D9*IF(B9="na osobę",'Wycena'!$B$8,IF(B9="personel",'Wycena'!$B$9,1))</x:f>
        <x:v>1000</x:v>
      </x:c>
      <x:c r="F9"/>
      <x:c r="G9"/>
      <x:c r="H9"/>
    </x:row>
    <x:row r="10" ht="25" customHeight="1">
      <x:c r="A10" s="9" t="str">
        <x:v>Transport</x:v>
      </x:c>
      <x:c r="B10" s="9" t="str">
        <x:v>stały</x:v>
      </x:c>
      <x:c r="C10" s="9" t="n">
        <x:v>1</x:v>
      </x:c>
      <x:c r="D10" s="27" t="n">
        <x:v>0</x:v>
      </x:c>
      <x:c r="E10" s="8" t="n">
        <x:f>C10*D10*IF(B10="na osobę",'Wycena'!$B$8,IF(B10="personel",'Wycena'!$B$9,1))</x:f>
        <x:v>0</x:v>
      </x:c>
      <x:c r="F10"/>
      <x:c r="G10"/>
      <x:c r="H10"/>
    </x:row>
    <x:row r="11" ht="25" customHeight="1">
      <x:c r="A11" s="9" t="str">
        <x:v>Sprzęt</x:v>
      </x:c>
      <x:c r="B11" s="9" t="str">
        <x:v>stały</x:v>
      </x:c>
      <x:c r="C11" s="9" t="n">
        <x:v>1</x:v>
      </x:c>
      <x:c r="D11" s="27" t="n">
        <x:v>0</x:v>
      </x:c>
      <x:c r="E11" s="8" t="n">
        <x:f>C11*D11*IF(B11="na osobę",'Wycena'!$B$8,IF(B11="personel",'Wycena'!$B$9,1))</x:f>
        <x:v>0</x:v>
      </x:c>
      <x:c r="F11"/>
      <x:c r="G11"/>
      <x:c r="H11"/>
    </x:row>
    <x:row r="12" ht="25" customHeight="1">
      <x:c r="A12" s="9" t="str">
        <x:v>Dekoracje</x:v>
      </x:c>
      <x:c r="B12" s="9" t="str">
        <x:v>stały</x:v>
      </x:c>
      <x:c r="C12" s="9" t="n">
        <x:v>1</x:v>
      </x:c>
      <x:c r="D12" s="27" t="n">
        <x:v>0</x:v>
      </x:c>
      <x:c r="E12" s="8" t="n">
        <x:f>C12*D12*IF(B12="na osobę",'Wycena'!$B$8,IF(B12="personel",'Wycena'!$B$9,1))</x:f>
        <x:v>0</x:v>
      </x:c>
      <x:c r="F12"/>
      <x:c r="G12"/>
      <x:c r="H12"/>
    </x:row>
    <x:row r="13" ht="25" customHeight="1">
      <x:c r="A13" s="9" t="str">
        <x:v>Przygotowanie / sprzątanie</x:v>
      </x:c>
      <x:c r="B13" s="9" t="str">
        <x:v>stały</x:v>
      </x:c>
      <x:c r="C13" s="9" t="n">
        <x:v>1</x:v>
      </x:c>
      <x:c r="D13" s="27" t="n">
        <x:v>0</x:v>
      </x:c>
      <x:c r="E13" s="8" t="n">
        <x:f>C13*D13*IF(B13="na osobę",'Wycena'!$B$8,IF(B13="personel",'Wycena'!$B$9,1))</x:f>
        <x:v>0</x:v>
      </x:c>
      <x:c r="F13"/>
      <x:c r="G13"/>
      <x:c r="H13"/>
    </x:row>
    <x:row r="14" ht="25" customHeight="1">
      <x:c r="A14" s="9" t="str">
        <x:v>Inne 1</x:v>
      </x:c>
      <x:c r="B14" s="9" t="str">
        <x:v>stały</x:v>
      </x:c>
      <x:c r="C14" s="9" t="n">
        <x:v>1</x:v>
      </x:c>
      <x:c r="D14" s="27" t="n">
        <x:v>0</x:v>
      </x:c>
      <x:c r="E14" s="8" t="n">
        <x:f>C14*D14*IF(B14="na osobę",'Wycena'!$B$8,IF(B14="personel",'Wycena'!$B$9,1))</x:f>
        <x:v>0</x:v>
      </x:c>
      <x:c r="F14"/>
      <x:c r="G14"/>
      <x:c r="H14"/>
    </x:row>
    <x:row r="15" ht="25" customHeight="1">
      <x:c r="A15" s="9" t="str">
        <x:v>Inne 2</x:v>
      </x:c>
      <x:c r="B15" s="9" t="str">
        <x:v>stały</x:v>
      </x:c>
      <x:c r="C15" s="9" t="n">
        <x:v>1</x:v>
      </x:c>
      <x:c r="D15" s="27" t="n">
        <x:v>0</x:v>
      </x:c>
      <x:c r="E15" s="8" t="n">
        <x:f>C15*D15*IF(B15="na osobę",'Wycena'!$B$8,IF(B15="personel",'Wycena'!$B$9,1))</x:f>
        <x:v>0</x:v>
      </x:c>
      <x:c r="F15"/>
      <x:c r="G15"/>
      <x:c r="H15"/>
    </x:row>
    <x:row r="16" ht="25" customHeight="1">
      <x:c r="A16" s="9" t="str">
        <x:v>Inne 3</x:v>
      </x:c>
      <x:c r="B16" s="9" t="str">
        <x:v>stały</x:v>
      </x:c>
      <x:c r="C16" s="9" t="n">
        <x:v>1</x:v>
      </x:c>
      <x:c r="D16" s="27" t="n">
        <x:v>0</x:v>
      </x:c>
      <x:c r="E16" s="8" t="n">
        <x:f>C16*D16*IF(B16="na osobę",'Wycena'!$B$8,IF(B16="personel",'Wycena'!$B$9,1))</x:f>
        <x:v>0</x:v>
      </x:c>
      <x:c r="F16"/>
      <x:c r="G16"/>
      <x:c r="H16"/>
    </x:row>
    <x:row r="17" ht="25" customHeight="1">
      <x:c r="A17" s="9" t="str">
        <x:v>Inne 4</x:v>
      </x:c>
      <x:c r="B17" s="9" t="str">
        <x:v>stały</x:v>
      </x:c>
      <x:c r="C17" s="9" t="n">
        <x:v>1</x:v>
      </x:c>
      <x:c r="D17" s="27" t="n">
        <x:v>0</x:v>
      </x:c>
      <x:c r="E17" s="8" t="n">
        <x:f>C17*D17*IF(B17="na osobę",'Wycena'!$B$8,IF(B17="personel",'Wycena'!$B$9,1))</x:f>
        <x:v>0</x:v>
      </x:c>
      <x:c r="F17"/>
      <x:c r="G17"/>
      <x:c r="H17"/>
    </x:row>
    <x:row r="18" ht="25" customHeight="1">
      <x:c r="A18" s="2"/>
      <x:c r="B18" s="2"/>
      <x:c r="C18" s="2"/>
      <x:c r="D18" s="8"/>
      <x:c r="E18" s="8"/>
      <x:c r="F18"/>
      <x:c r="G18"/>
      <x:c r="H18"/>
    </x:row>
    <x:row r="19" ht="25" customHeight="1">
      <x:c r="A19" s="18" t="str">
        <x:v>KOSZTY RAZEM</x:v>
      </x:c>
      <x:c r="B19" s="18"/>
      <x:c r="C19" s="18"/>
      <x:c r="D19" s="19"/>
      <x:c r="E19" s="19" t="n">
        <x:f>SUM(E6:E17)</x:f>
        <x:v>6000</x:v>
      </x:c>
      <x:c r="F19"/>
      <x:c r="G19"/>
      <x:c r="H19"/>
    </x:row>
    <x:row r="20" ht="25" customHeight="1">
      <x:c r="A20" s="2"/>
      <x:c r="B20" s="2"/>
      <x:c r="C20" s="2"/>
      <x:c r="D20" s="2"/>
      <x:c r="E20" s="2"/>
      <x:c r="F20"/>
      <x:c r="G20"/>
      <x:c r="H20"/>
    </x:row>
    <x:row r="21" ht="38" customHeight="1">
      <x:c r="A21" s="6" t="str">
        <x:v>Na osobę: ilość × goście × stawka. Personel: liczba pracowników × godziny × stawka. Stały: ilość × stawka.</x:v>
      </x:c>
      <x:c r="B21" s="6"/>
      <x:c r="C21" s="6"/>
      <x:c r="D21" s="6"/>
      <x:c r="E21" s="6"/>
      <x:c r="F21"/>
      <x:c r="G21"/>
      <x:c r="H21"/>
    </x:row>
    <x:row r="22" ht="25" customHeight="1">
      <x:c r="A22" s="2"/>
      <x:c r="B22" s="2"/>
      <x:c r="C22" s="2"/>
      <x:c r="D22" s="2"/>
      <x:c r="E22" s="2"/>
      <x:c r="F22"/>
      <x:c r="G22"/>
      <x:c r="H22"/>
    </x:row>
    <x:row r="23" ht="38" customHeight="1">
      <x:c r="A23" s="6" t="str">
        <x:v>Stawki personelu powinny obejmować pełny koszt zatrudnienia. Różne czasy pracy wpisz jako oddzielne pozycje.</x:v>
      </x:c>
      <x:c r="B23" s="6"/>
      <x:c r="C23" s="6"/>
      <x:c r="D23" s="6"/>
      <x:c r="E23" s="6"/>
      <x:c r="F23"/>
      <x:c r="G23"/>
      <x:c r="H23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  <x:row r="26" ht="25" customHeight="1">
      <x:c r="A26" s="2"/>
      <x:c r="B26" s="2"/>
      <x:c r="C26" s="2"/>
    </x:row>
    <x:row r="27" ht="25" customHeight="1">
      <x:c r="A27" s="2"/>
      <x:c r="B27" s="2"/>
      <x:c r="C27" s="2"/>
    </x:row>
    <x:row r="28" ht="25" customHeight="1">
      <x:c r="A28" s="2"/>
      <x:c r="B28" s="2"/>
      <x:c r="C28" s="2"/>
    </x:row>
    <x:row r="29" ht="25" customHeight="1">
      <x:c r="A29" s="2"/>
      <x:c r="B29" s="2"/>
      <x:c r="C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</x:sheetData>
  <x:mergeCells>
    <x:mergeCell ref="A21:H21"/>
    <x:mergeCell ref="A23:H23"/>
    <x:mergeCell ref="A1:E1"/>
    <x:mergeCell ref="A2:E2"/>
    <x:mergeCell ref="A21:E21"/>
    <x:mergeCell ref="A23:E23"/>
  </x:mergeCells>
  <x:dataValidations count="3">
    <x:dataValidation type="list" sqref="B6:B17">
      <x:formula1>"na osobę,stały,personel"</x:formula1>
    </x:dataValidation>
    <x:dataValidation type="decimal" operator="between" sqref="C6:D17">
      <x:formula1>0</x:formula1>
      <x:formula2>10000000</x:formula2>
    </x:dataValidation>
    <x:dataValidation type="decimal" operator="between" sqref="F6:G17">
      <x:formula1>0</x:formula1>
      <x:formula2>10000000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0" customHeight="1">
      <x:c r="A1" s="4" t="str">
        <x:v>03 / OFERTA — Obsługa wydarzenia</x:v>
      </x:c>
      <x:c r="B1" s="4"/>
      <x:c r="C1" s="4"/>
      <x:c r="D1" s="4"/>
      <x:c r="E1" s="4"/>
      <x:c r="F1" s="4"/>
    </x:row>
    <x:row r="2" ht="38" customHeight="1">
      <x:c r="A2" s="6" t="str">
        <x:v>WERSJA TESTOWA — uzupełnij dane i warunki przed eksportem do PDF.</x:v>
      </x:c>
      <x:c r="B2" s="6"/>
      <x:c r="C2" s="6"/>
      <x:c r="D2" s="6"/>
      <x:c r="E2" s="6"/>
      <x:c r="F2" s="6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Wystawca</x:v>
      </x:c>
      <x:c r="B4" s="10" t="str">
        <x:v>Nazwa Twojej firmy</x:v>
      </x:c>
      <x:c r="C4" s="2"/>
      <x:c r="D4" s="2"/>
      <x:c r="E4" s="2"/>
      <x:c r="F4" s="2"/>
    </x:row>
    <x:row r="5" ht="25" customHeight="1">
      <x:c r="A5" s="2" t="str">
        <x:v>Kontakt</x:v>
      </x:c>
      <x:c r="B5" s="10" t="str">
        <x:v>Telefon / e-mail</x:v>
      </x:c>
      <x:c r="C5" s="2"/>
      <x:c r="D5" s="2"/>
      <x:c r="E5" s="2"/>
      <x:c r="F5" s="2"/>
    </x:row>
    <x:row r="6" ht="25" customHeight="1">
      <x:c r="A6" s="2" t="str">
        <x:v>Numer oferty</x:v>
      </x:c>
      <x:c r="B6" s="10" t="str">
        <x:v>OF/001/2026</x:v>
      </x:c>
      <x:c r="C6" s="2"/>
      <x:c r="D6" s="2"/>
      <x:c r="E6" s="2"/>
      <x:c r="F6" s="2"/>
    </x:row>
    <x:row r="7" ht="25" customHeight="1">
      <x:c r="A7" s="2" t="str">
        <x:v>Klient</x:v>
      </x:c>
      <x:c r="B7" s="2" t="str">
        <x:f>'Wycena'!B6</x:f>
        <x:v>Firma Przykładowa</x:v>
      </x:c>
      <x:c r="C7" s="2"/>
      <x:c r="D7" s="2"/>
      <x:c r="E7" s="2"/>
      <x:c r="F7" s="2"/>
    </x:row>
    <x:row r="8" ht="25" customHeight="1">
      <x:c r="A8" s="2" t="str">
        <x:v>Wydarzenie</x:v>
      </x:c>
      <x:c r="B8" s="2" t="str">
        <x:f>'Wycena'!B5</x:f>
        <x:v>Przyjęcie firmowe — przykład</x:v>
      </x:c>
      <x:c r="C8" s="2"/>
      <x:c r="D8" s="2"/>
      <x:c r="E8" s="2"/>
      <x:c r="F8" s="2"/>
    </x:row>
    <x:row r="9" ht="25" customHeight="1">
      <x:c r="A9" s="2" t="str">
        <x:v>Termin</x:v>
      </x:c>
      <x:c r="B9" s="2" t="str">
        <x:f>'Wycena'!B7</x:f>
        <x:v>2026-10-15, godz. 18:00</x:v>
      </x:c>
      <x:c r="C9" s="2"/>
      <x:c r="D9" s="2"/>
      <x:c r="E9" s="2"/>
      <x:c r="F9" s="2"/>
    </x:row>
    <x:row r="10" ht="25" customHeight="1">
      <x:c r="A10" s="2"/>
      <x:c r="B10" s="2"/>
      <x:c r="C10" s="2"/>
      <x:c r="D10" s="2"/>
      <x:c r="E10" s="2"/>
      <x:c r="F10" s="2"/>
    </x:row>
    <x:row r="11" ht="40" customHeight="1">
      <x:c r="A11" s="26" t="str">
        <x:v>Zakres</x:v>
      </x:c>
      <x:c r="B11" s="26" t="str">
        <x:v>Ilość</x:v>
      </x:c>
      <x:c r="C11" s="26" t="str">
        <x:v>Cena netto po rabacie</x:v>
      </x:c>
      <x:c r="D11" s="26" t="str">
        <x:v>Wartość netto</x:v>
      </x:c>
      <x:c r="E11" s="26" t="str">
        <x:v>VAT</x:v>
      </x:c>
      <x:c r="F11" s="26" t="str">
        <x:v>Wartość brutto</x:v>
      </x:c>
    </x:row>
    <x:row r="12" ht="25" customHeight="1">
      <x:c r="A12" s="10" t="str">
        <x:v>Menu</x:v>
      </x:c>
      <x:c r="B12" s="2" t="n">
        <x:f>'Wycena'!B8</x:f>
        <x:v>50</x:v>
      </x:c>
      <x:c r="C12" s="8" t="n">
        <x:f>'Wycena'!B10*(1-'Wycena'!B16)</x:f>
        <x:v>150</x:v>
      </x:c>
      <x:c r="D12" s="8" t="n">
        <x:f>ROUND(B12*C12,2)</x:f>
        <x:v>7500</x:v>
      </x:c>
      <x:c r="E12" s="28" t="n">
        <x:f>'Wycena'!B13</x:f>
        <x:v>0.08</x:v>
      </x:c>
      <x:c r="F12" s="8" t="n">
        <x:f>ROUND(D12*(1+E12),2)</x:f>
        <x:v>8100</x:v>
      </x:c>
    </x:row>
    <x:row r="13" ht="25" customHeight="1">
      <x:c r="A13" s="10" t="str">
        <x:v>Napoje</x:v>
      </x:c>
      <x:c r="B13" s="2" t="n">
        <x:f>'Wycena'!B8</x:f>
        <x:v>50</x:v>
      </x:c>
      <x:c r="C13" s="8" t="n">
        <x:f>'Wycena'!B11*(1-'Wycena'!B16)</x:f>
        <x:v>50</x:v>
      </x:c>
      <x:c r="D13" s="8" t="n">
        <x:f>ROUND(B13*C13,2)</x:f>
        <x:v>2500</x:v>
      </x:c>
      <x:c r="E13" s="28" t="n">
        <x:f>'Wycena'!B14</x:f>
        <x:v>0.23</x:v>
      </x:c>
      <x:c r="F13" s="8" t="n">
        <x:f>ROUND(D13*(1+E13),2)</x:f>
        <x:v>3075</x:v>
      </x:c>
    </x:row>
    <x:row r="14" ht="25" customHeight="1">
      <x:c r="A14" s="10" t="str">
        <x:v>Dodatki / całość</x:v>
      </x:c>
      <x:c r="B14" s="2" t="n">
        <x:f>1</x:f>
        <x:v>1</x:v>
      </x:c>
      <x:c r="C14" s="8" t="n">
        <x:f>'Wycena'!B12*(1-'Wycena'!B16)</x:f>
        <x:v>0</x:v>
      </x:c>
      <x:c r="D14" s="8" t="n">
        <x:f>ROUND(B14*C14,2)</x:f>
        <x:v>0</x:v>
      </x:c>
      <x:c r="E14" s="28" t="n">
        <x:f>'Wycena'!B15</x:f>
        <x:v>0.23</x:v>
      </x:c>
      <x:c r="F14" s="8" t="n">
        <x:f>ROUND(D14*(1+E14),2)</x:f>
        <x:v>0</x:v>
      </x:c>
    </x:row>
    <x:row r="15" ht="25" customHeight="1">
      <x:c r="A15" s="2"/>
      <x:c r="B15" s="2"/>
      <x:c r="C15" s="8"/>
      <x:c r="D15" s="8"/>
      <x:c r="E15" s="2"/>
      <x:c r="F15" s="8"/>
    </x:row>
    <x:row r="16" ht="34" customHeight="1">
      <x:c r="A16" s="21" t="str">
        <x:v>RAZEM</x:v>
      </x:c>
      <x:c r="B16" s="21"/>
      <x:c r="C16" s="22"/>
      <x:c r="D16" s="22" t="n">
        <x:f>SUM(D12:D14)</x:f>
        <x:v>10000</x:v>
      </x:c>
      <x:c r="E16" s="21"/>
      <x:c r="F16" s="22" t="n">
        <x:f>SUM(F12:F14)</x:f>
        <x:v>11175</x:v>
      </x:c>
    </x:row>
    <x:row r="17" ht="25" customHeight="1">
      <x:c r="A17" s="2" t="str">
        <x:v>Zaliczka brutto</x:v>
      </x:c>
      <x:c r="B17" s="2"/>
      <x:c r="C17" s="8"/>
      <x:c r="D17" s="8"/>
      <x:c r="E17" s="2"/>
      <x:c r="F17" s="8" t="n">
        <x:f>ROUND(F16*'Wycena'!B19,2)</x:f>
        <x:v>3352.5</x:v>
      </x:c>
    </x:row>
    <x:row r="18" ht="25" customHeight="1">
      <x:c r="A18" s="2" t="str">
        <x:v>Pozostało do zapłaty brutto</x:v>
      </x:c>
      <x:c r="B18" s="2"/>
      <x:c r="C18" s="8"/>
      <x:c r="D18" s="8"/>
      <x:c r="E18" s="2"/>
      <x:c r="F18" s="8" t="n">
        <x:f>F16-F17</x:f>
        <x:v>7822.5</x:v>
      </x:c>
    </x:row>
    <x:row r="19" ht="25" customHeight="1">
      <x:c r="A19" s="2"/>
      <x:c r="B19" s="2"/>
      <x:c r="C19" s="2"/>
      <x:c r="D19" s="2"/>
      <x:c r="E19" s="2"/>
      <x:c r="F19" s="2"/>
    </x:row>
    <x:row r="20" ht="30" customHeight="1">
      <x:c r="A20" s="4" t="str">
        <x:v>Zakres i warunki oferty</x:v>
      </x:c>
      <x:c r="B20" s="4"/>
      <x:c r="C20" s="4"/>
      <x:c r="D20" s="4"/>
      <x:c r="E20" s="4"/>
      <x:c r="F20" s="4"/>
    </x:row>
    <x:row r="21" ht="25" customHeight="1">
      <x:c r="A21" s="29" t="str">
        <x:v>Uzupełnij: menu, napoje, sposób serwisu i elementy objęte ceną.</x:v>
      </x:c>
      <x:c r="B21" s="7"/>
      <x:c r="C21" s="7"/>
      <x:c r="D21" s="7"/>
      <x:c r="E21" s="7"/>
      <x:c r="F21" s="7"/>
    </x:row>
    <x:row r="22" ht="25" customHeight="1">
      <x:c r="A22" s="7"/>
      <x:c r="B22" s="7"/>
      <x:c r="C22" s="7"/>
      <x:c r="D22" s="7"/>
      <x:c r="E22" s="7"/>
      <x:c r="F22" s="7"/>
    </x:row>
    <x:row r="23" ht="25" customHeight="1">
      <x:c r="A23" s="29" t="str">
        <x:v>Uzupełnij: termin ważności oferty i zasady potwierdzenia liczby gości.</x:v>
      </x:c>
      <x:c r="B23" s="7"/>
      <x:c r="C23" s="7"/>
      <x:c r="D23" s="7"/>
      <x:c r="E23" s="7"/>
      <x:c r="F23" s="7"/>
    </x:row>
    <x:row r="24" ht="25" customHeight="1">
      <x:c r="A24" s="7"/>
      <x:c r="B24" s="7"/>
      <x:c r="C24" s="7"/>
      <x:c r="D24" s="7"/>
      <x:c r="E24" s="7"/>
      <x:c r="F24" s="7"/>
    </x:row>
    <x:row r="25" ht="25" customHeight="1">
      <x:c r="A25" s="29" t="str">
        <x:v>Uzupełnij: termin zaliczki, rachunek bankowy i warunki płatności.</x:v>
      </x:c>
      <x:c r="B25" s="7"/>
      <x:c r="C25" s="7"/>
      <x:c r="D25" s="7"/>
      <x:c r="E25" s="7"/>
      <x:c r="F25" s="7"/>
    </x:row>
    <x:row r="26" ht="25" customHeight="1">
      <x:c r="A26" s="7"/>
      <x:c r="B26" s="7"/>
      <x:c r="C26" s="7"/>
      <x:c r="D26" s="7"/>
      <x:c r="E26" s="7"/>
      <x:c r="F26" s="7"/>
    </x:row>
    <x:row r="27" ht="25" customHeight="1">
      <x:c r="A27" s="2"/>
      <x:c r="B27" s="2"/>
      <x:c r="C27" s="2"/>
      <x:c r="D27" s="2"/>
      <x:c r="E27" s="2"/>
      <x:c r="F27" s="2"/>
    </x:row>
    <x:row r="28" ht="38" customHeight="1">
      <x:c r="A28" s="6" t="str">
        <x:v>Ceny dotyczą wskazanego zakresu. Zmiana zakresu lub liczby gości wymaga aktualizacji oferty.</x:v>
      </x:c>
      <x:c r="B28" s="6"/>
      <x:c r="C28" s="6"/>
      <x:c r="D28" s="6"/>
      <x:c r="E28" s="6"/>
      <x:c r="F28" s="6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</x:sheetData>
  <x:mergeCells>
    <x:mergeCell ref="A1:F1"/>
    <x:mergeCell ref="A2:F2"/>
    <x:mergeCell ref="B4:F4"/>
    <x:mergeCell ref="B5:F5"/>
    <x:mergeCell ref="B6:F6"/>
    <x:mergeCell ref="B7:F7"/>
    <x:mergeCell ref="B8:F8"/>
    <x:mergeCell ref="B9:F9"/>
    <x:mergeCell ref="A20:F20"/>
    <x:mergeCell ref="A21:F22"/>
    <x:mergeCell ref="A23:F24"/>
    <x:mergeCell ref="A25:F26"/>
    <x:mergeCell ref="A28:F28"/>
  </x:mergeCells>
  <x:pageMargins left="0.7" right="0.7" top="0.75" bottom="0.75" header="0.3" footer="0.3"/>
</x:worksheet>
</file>